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496" yWindow="852" windowWidth="11340" windowHeight="8016" tabRatio="774" activeTab="3"/>
  </bookViews>
  <sheets>
    <sheet name="NOTES TO READ FIRST" sheetId="1" r:id="rId1"/>
    <sheet name="both contributions" sheetId="2" r:id="rId2"/>
    <sheet name="outdoor sports space only" sheetId="3" r:id="rId3"/>
    <sheet name="play areas only" sheetId="4" r:id="rId4"/>
  </sheets>
  <definedNames/>
  <calcPr fullCalcOnLoad="1"/>
</workbook>
</file>

<file path=xl/sharedStrings.xml><?xml version="1.0" encoding="utf-8"?>
<sst xmlns="http://schemas.openxmlformats.org/spreadsheetml/2006/main" count="61" uniqueCount="26">
  <si>
    <t>N/A</t>
  </si>
  <si>
    <t>Example of calculations</t>
  </si>
  <si>
    <t>Final Total</t>
  </si>
  <si>
    <t>STEP 1 Insert number of dwellings in column B</t>
  </si>
  <si>
    <t>On site or financial contribution?</t>
  </si>
  <si>
    <t>1 bedroom dwelling</t>
  </si>
  <si>
    <t>1 bedroom</t>
  </si>
  <si>
    <t>2 bedroom</t>
  </si>
  <si>
    <t>3 bedroom</t>
  </si>
  <si>
    <t>4 bedroom</t>
  </si>
  <si>
    <t>5 or more bedrooms</t>
  </si>
  <si>
    <t>2 bedroom dwelling</t>
  </si>
  <si>
    <t>3 bedroom dwelling</t>
  </si>
  <si>
    <t>4 bedroom dwelling</t>
  </si>
  <si>
    <t>5 or more bedrooms dwelling</t>
  </si>
  <si>
    <t>Totals for dwelling type</t>
  </si>
  <si>
    <t>TOTAL DWELLINGS</t>
  </si>
  <si>
    <t>contribution towards outdoor sports space</t>
  </si>
  <si>
    <t>Equipped play areas (where not a local deficiency)</t>
  </si>
  <si>
    <t>STEP 2 Column B, row 14 to 15 will determine if open space needs to be provided on site or a financial contribution in lieu of on site provision is necessary</t>
  </si>
  <si>
    <t>Step 3 - the totals required for each type of dwelling type will be shown in row 15, with the total financial contribution shown in row 17</t>
  </si>
  <si>
    <t>The thresholds in the Open Space SPD determine based on the number of dwellings if open space is to be provided on site or if a financial contribution in lieu of on site provision is required. The sheets in the spreadsheet have been worked out to show the financial contributions in lieu of on site provision for both outdoor sports space and play space and a separate sheet for play areas only or for outdoor sports space only. Insert the number of dwellings shown in yellow in the relevant spreadsheet to determine the requirements</t>
  </si>
  <si>
    <t>STEP 2 - Column B, row 13 to 14 will determine if open space needs to be provided on site or a financial contribution in lieu of on site provision is necessary. If facility is to be provided on site, then no financial contribution is required disregard the amounts for that type of facility</t>
  </si>
  <si>
    <t>Step 3 - the totals required for each type of dwelling type will be shown in row 15, with the total financial contribution shown in row 17. If on site, then no financial contribution will be required and disregard the amounts</t>
  </si>
  <si>
    <t>Step 2 - the totals required for each type of dwelling type will be shown in row 15, with the total financial contribution shown in row 17. If on site, then no financial contribution will be required and disregard the amounts shown.</t>
  </si>
  <si>
    <t>The costings have been updated with indexation based on RPI indices as at July 2019.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</si>
</sst>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4"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2">
    <xf numFmtId="0" fontId="0" fillId="0" borderId="0" xfId="0" applyAlignment="1">
      <alignment/>
    </xf>
    <xf numFmtId="0" fontId="1" fillId="0" borderId="0" xfId="0" applyFont="1" applyAlignment="1" applyProtection="1">
      <alignment/>
      <protection locked="0"/>
    </xf>
    <xf numFmtId="0" fontId="0" fillId="0" borderId="0" xfId="0" applyAlignment="1" applyProtection="1">
      <alignment/>
      <protection locked="0"/>
    </xf>
    <xf numFmtId="0" fontId="1" fillId="0" borderId="0" xfId="0" applyFont="1" applyAlignment="1" applyProtection="1">
      <alignment wrapText="1"/>
      <protection locked="0"/>
    </xf>
    <xf numFmtId="0" fontId="0" fillId="0" borderId="0" xfId="0" applyAlignment="1" applyProtection="1">
      <alignment wrapText="1"/>
      <protection locked="0"/>
    </xf>
    <xf numFmtId="0" fontId="0" fillId="33" borderId="10" xfId="0" applyFill="1" applyBorder="1" applyAlignment="1" applyProtection="1">
      <alignment/>
      <protection locked="0"/>
    </xf>
    <xf numFmtId="0" fontId="1" fillId="0" borderId="0" xfId="0" applyFont="1" applyAlignment="1" applyProtection="1">
      <alignment/>
      <protection/>
    </xf>
    <xf numFmtId="0" fontId="1" fillId="33" borderId="0" xfId="0" applyFont="1" applyFill="1" applyBorder="1" applyAlignment="1" applyProtection="1">
      <alignment/>
      <protection/>
    </xf>
    <xf numFmtId="0" fontId="0" fillId="0" borderId="0" xfId="0" applyAlignment="1" applyProtection="1">
      <alignment/>
      <protection/>
    </xf>
    <xf numFmtId="0" fontId="1" fillId="0" borderId="0" xfId="0" applyFont="1" applyAlignment="1" applyProtection="1">
      <alignment wrapText="1"/>
      <protection/>
    </xf>
    <xf numFmtId="0" fontId="1" fillId="0" borderId="0" xfId="0" applyFont="1" applyFill="1" applyBorder="1" applyAlignment="1" applyProtection="1">
      <alignment/>
      <protection/>
    </xf>
    <xf numFmtId="0" fontId="0" fillId="0" borderId="0" xfId="0" applyAlignment="1" applyProtection="1">
      <alignment wrapText="1"/>
      <protection/>
    </xf>
    <xf numFmtId="0" fontId="0" fillId="0" borderId="0" xfId="0" applyFont="1" applyBorder="1" applyAlignment="1" applyProtection="1">
      <alignment wrapText="1"/>
      <protection/>
    </xf>
    <xf numFmtId="6" fontId="1" fillId="0" borderId="0" xfId="0" applyNumberFormat="1" applyFont="1" applyAlignment="1" applyProtection="1">
      <alignment/>
      <protection/>
    </xf>
    <xf numFmtId="0" fontId="1" fillId="0" borderId="0" xfId="0" applyFont="1" applyFill="1" applyBorder="1" applyAlignment="1" applyProtection="1">
      <alignment wrapText="1"/>
      <protection/>
    </xf>
    <xf numFmtId="0" fontId="5" fillId="0" borderId="0" xfId="0" applyFont="1" applyAlignment="1">
      <alignment vertical="center" wrapText="1"/>
    </xf>
    <xf numFmtId="8" fontId="0" fillId="0" borderId="0" xfId="0" applyNumberFormat="1" applyAlignment="1" applyProtection="1">
      <alignment/>
      <protection/>
    </xf>
    <xf numFmtId="8" fontId="0" fillId="0" borderId="0" xfId="0" applyNumberFormat="1" applyFill="1" applyAlignment="1" applyProtection="1">
      <alignment/>
      <protection/>
    </xf>
    <xf numFmtId="2" fontId="0" fillId="0" borderId="0" xfId="0" applyNumberFormat="1" applyAlignment="1" applyProtection="1">
      <alignment/>
      <protection/>
    </xf>
    <xf numFmtId="2" fontId="1" fillId="0" borderId="0" xfId="0" applyNumberFormat="1" applyFont="1" applyAlignment="1" applyProtection="1">
      <alignment/>
      <protection/>
    </xf>
    <xf numFmtId="2" fontId="0" fillId="0" borderId="0" xfId="0" applyNumberFormat="1" applyFill="1" applyAlignment="1" applyProtection="1">
      <alignment/>
      <protection/>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
  <sheetViews>
    <sheetView zoomScalePageLayoutView="0" workbookViewId="0" topLeftCell="A1">
      <selection activeCell="B5" sqref="B5"/>
    </sheetView>
  </sheetViews>
  <sheetFormatPr defaultColWidth="9.140625" defaultRowHeight="12.75"/>
  <cols>
    <col min="1" max="1" width="59.7109375" style="0" customWidth="1"/>
  </cols>
  <sheetData>
    <row r="1" ht="130.5" customHeight="1">
      <c r="A1" s="15" t="s">
        <v>21</v>
      </c>
    </row>
    <row r="3" ht="12.75">
      <c r="A3" s="21" t="s">
        <v>25</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7"/>
  <sheetViews>
    <sheetView zoomScalePageLayoutView="0" workbookViewId="0" topLeftCell="A12">
      <selection activeCell="G15" sqref="G15"/>
    </sheetView>
  </sheetViews>
  <sheetFormatPr defaultColWidth="9.140625" defaultRowHeight="12.75"/>
  <cols>
    <col min="1" max="1" width="31.7109375" style="0" customWidth="1"/>
    <col min="2" max="2" width="21.28125" style="0" customWidth="1"/>
    <col min="3" max="3" width="11.421875" style="0" customWidth="1"/>
    <col min="4" max="4" width="10.8515625" style="0" customWidth="1"/>
    <col min="5" max="5" width="10.57421875" style="0" customWidth="1"/>
    <col min="6" max="6" width="10.421875" style="0" customWidth="1"/>
    <col min="7" max="7" width="11.8515625" style="0" customWidth="1"/>
  </cols>
  <sheetData>
    <row r="1" spans="1:7" ht="12.75">
      <c r="A1" s="1" t="s">
        <v>1</v>
      </c>
      <c r="B1" s="2"/>
      <c r="C1" s="2"/>
      <c r="D1" s="2"/>
      <c r="E1" s="2"/>
      <c r="F1" s="2"/>
      <c r="G1" s="2"/>
    </row>
    <row r="3" spans="1:7" ht="25.5" customHeight="1">
      <c r="A3" s="3" t="s">
        <v>3</v>
      </c>
      <c r="B3" s="4"/>
      <c r="C3" s="2"/>
      <c r="D3" s="2"/>
      <c r="E3" s="2"/>
      <c r="F3" s="2"/>
      <c r="G3" s="2"/>
    </row>
    <row r="4" spans="1:7" ht="12.75">
      <c r="A4" s="2" t="s">
        <v>6</v>
      </c>
      <c r="B4" s="5">
        <v>1</v>
      </c>
      <c r="C4" s="2"/>
      <c r="D4" s="2"/>
      <c r="E4" s="2"/>
      <c r="F4" s="2"/>
      <c r="G4" s="2"/>
    </row>
    <row r="5" spans="1:7" ht="12.75">
      <c r="A5" s="2" t="s">
        <v>7</v>
      </c>
      <c r="B5" s="5">
        <v>1</v>
      </c>
      <c r="C5" s="2"/>
      <c r="D5" s="2"/>
      <c r="E5" s="2"/>
      <c r="F5" s="2"/>
      <c r="G5" s="2"/>
    </row>
    <row r="6" spans="1:7" ht="12.75">
      <c r="A6" s="2" t="s">
        <v>8</v>
      </c>
      <c r="B6" s="5">
        <v>1</v>
      </c>
      <c r="C6" s="2"/>
      <c r="D6" s="2"/>
      <c r="E6" s="2"/>
      <c r="F6" s="2"/>
      <c r="G6" s="2"/>
    </row>
    <row r="7" spans="1:7" ht="12.75">
      <c r="A7" s="2" t="s">
        <v>9</v>
      </c>
      <c r="B7" s="5">
        <v>1</v>
      </c>
      <c r="C7" s="2"/>
      <c r="D7" s="2"/>
      <c r="E7" s="2"/>
      <c r="F7" s="2"/>
      <c r="G7" s="2"/>
    </row>
    <row r="8" spans="1:7" ht="12.75">
      <c r="A8" s="2" t="s">
        <v>10</v>
      </c>
      <c r="B8" s="5">
        <v>1</v>
      </c>
      <c r="C8" s="2"/>
      <c r="D8" s="2"/>
      <c r="E8" s="2"/>
      <c r="F8" s="2"/>
      <c r="G8" s="2"/>
    </row>
    <row r="9" spans="1:7" ht="12.75">
      <c r="A9" s="6" t="s">
        <v>16</v>
      </c>
      <c r="B9" s="7">
        <f>SUM(B4:B8)</f>
        <v>5</v>
      </c>
      <c r="C9" s="8"/>
      <c r="D9" s="8"/>
      <c r="E9" s="8"/>
      <c r="F9" s="8"/>
      <c r="G9" s="8"/>
    </row>
    <row r="10" spans="1:7" ht="125.25" customHeight="1">
      <c r="A10" s="9" t="s">
        <v>22</v>
      </c>
      <c r="B10" s="10"/>
      <c r="C10" s="8"/>
      <c r="D10" s="8"/>
      <c r="E10" s="8"/>
      <c r="F10" s="8"/>
      <c r="G10" s="8"/>
    </row>
    <row r="11" spans="1:7" ht="72" customHeight="1">
      <c r="A11" s="9" t="s">
        <v>20</v>
      </c>
      <c r="B11" s="10"/>
      <c r="C11" s="8"/>
      <c r="D11" s="8"/>
      <c r="E11" s="8"/>
      <c r="F11" s="8"/>
      <c r="G11" s="8"/>
    </row>
    <row r="12" spans="1:7" ht="40.5" customHeight="1">
      <c r="A12" s="11"/>
      <c r="B12" s="9" t="s">
        <v>4</v>
      </c>
      <c r="C12" s="9" t="s">
        <v>5</v>
      </c>
      <c r="D12" s="9" t="s">
        <v>11</v>
      </c>
      <c r="E12" s="9" t="s">
        <v>12</v>
      </c>
      <c r="F12" s="9" t="s">
        <v>13</v>
      </c>
      <c r="G12" s="9" t="s">
        <v>14</v>
      </c>
    </row>
    <row r="13" spans="1:7" ht="30" customHeight="1">
      <c r="A13" s="12" t="s">
        <v>17</v>
      </c>
      <c r="B13" s="8" t="str">
        <f>IF(B9&gt;250,"on site","financial contribution")</f>
        <v>financial contribution</v>
      </c>
      <c r="C13" s="16">
        <f>1245.8*B4</f>
        <v>1245.8</v>
      </c>
      <c r="D13" s="16">
        <f>1820.44*B5</f>
        <v>1820.44</v>
      </c>
      <c r="E13" s="16">
        <f>2490.46*B6</f>
        <v>2490.46</v>
      </c>
      <c r="F13" s="16">
        <f>2874.31*B7</f>
        <v>2874.31</v>
      </c>
      <c r="G13" s="16">
        <f>3257.02*B8</f>
        <v>3257.02</v>
      </c>
    </row>
    <row r="14" spans="1:7" ht="35.25" customHeight="1">
      <c r="A14" s="12" t="s">
        <v>18</v>
      </c>
      <c r="B14" s="8" t="str">
        <f>IF(B9&gt;30,"on site","financial contribution")</f>
        <v>financial contribution</v>
      </c>
      <c r="C14" s="16" t="s">
        <v>0</v>
      </c>
      <c r="D14" s="17">
        <f>1398.66*B5</f>
        <v>1398.66</v>
      </c>
      <c r="E14" s="17">
        <f>1913.53*B6</f>
        <v>1913.53</v>
      </c>
      <c r="F14" s="17">
        <f>2208.89*B7</f>
        <v>2208.89</v>
      </c>
      <c r="G14" s="17">
        <f>2503.1*B8</f>
        <v>2503.1</v>
      </c>
    </row>
    <row r="15" spans="1:7" ht="12.75">
      <c r="A15" s="6" t="s">
        <v>15</v>
      </c>
      <c r="B15" s="8"/>
      <c r="C15" s="13">
        <f>SUM(C13:C14)</f>
        <v>1245.8</v>
      </c>
      <c r="D15" s="13">
        <f>SUM(D13:D14)</f>
        <v>3219.1000000000004</v>
      </c>
      <c r="E15" s="13">
        <f>SUM(E13:E14)</f>
        <v>4403.99</v>
      </c>
      <c r="F15" s="13">
        <f>SUM(F13:F14)</f>
        <v>5083.2</v>
      </c>
      <c r="G15" s="13">
        <f>SUM(G13:G14)</f>
        <v>5760.12</v>
      </c>
    </row>
    <row r="16" spans="1:7" ht="12.75">
      <c r="A16" s="8"/>
      <c r="B16" s="8"/>
      <c r="C16" s="8"/>
      <c r="D16" s="8"/>
      <c r="E16" s="8"/>
      <c r="F16" s="8"/>
      <c r="G16" s="8"/>
    </row>
    <row r="17" spans="1:7" ht="12.75">
      <c r="A17" s="14" t="s">
        <v>2</v>
      </c>
      <c r="B17" s="8"/>
      <c r="C17" s="13">
        <f>SUM(C15:G15)</f>
        <v>19712.21</v>
      </c>
      <c r="D17" s="8"/>
      <c r="E17" s="8"/>
      <c r="F17" s="8"/>
      <c r="G17" s="8"/>
    </row>
  </sheetData>
  <sheetProtection/>
  <protectedRanges>
    <protectedRange sqref="B4:B9" name="Range1"/>
  </protectedRange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5"/>
  <sheetViews>
    <sheetView zoomScalePageLayoutView="0" workbookViewId="0" topLeftCell="A4">
      <selection activeCell="G13" sqref="G13"/>
    </sheetView>
  </sheetViews>
  <sheetFormatPr defaultColWidth="9.140625" defaultRowHeight="12.75"/>
  <cols>
    <col min="1" max="1" width="28.7109375" style="0" customWidth="1"/>
    <col min="2" max="2" width="19.8515625" style="0" customWidth="1"/>
    <col min="7" max="7" width="10.28125" style="0" customWidth="1"/>
  </cols>
  <sheetData>
    <row r="1" spans="1:7" ht="12.75">
      <c r="A1" s="1" t="s">
        <v>1</v>
      </c>
      <c r="B1" s="2"/>
      <c r="C1" s="2"/>
      <c r="D1" s="2"/>
      <c r="E1" s="2"/>
      <c r="F1" s="2"/>
      <c r="G1" s="2"/>
    </row>
    <row r="2" spans="1:7" ht="12.75">
      <c r="A2" s="2"/>
      <c r="B2" s="2"/>
      <c r="C2" s="2"/>
      <c r="D2" s="2"/>
      <c r="E2" s="2"/>
      <c r="F2" s="2"/>
      <c r="G2" s="2"/>
    </row>
    <row r="3" spans="1:7" ht="26.25" customHeight="1">
      <c r="A3" s="3" t="s">
        <v>3</v>
      </c>
      <c r="B3" s="4"/>
      <c r="C3" s="2"/>
      <c r="D3" s="2"/>
      <c r="E3" s="2"/>
      <c r="F3" s="2"/>
      <c r="G3" s="2"/>
    </row>
    <row r="4" spans="1:7" ht="12.75">
      <c r="A4" s="2" t="s">
        <v>6</v>
      </c>
      <c r="B4" s="5">
        <v>1</v>
      </c>
      <c r="C4" s="2"/>
      <c r="D4" s="2"/>
      <c r="E4" s="2"/>
      <c r="F4" s="2"/>
      <c r="G4" s="2"/>
    </row>
    <row r="5" spans="1:7" ht="12.75">
      <c r="A5" s="2" t="s">
        <v>7</v>
      </c>
      <c r="B5" s="5">
        <v>1</v>
      </c>
      <c r="C5" s="2"/>
      <c r="D5" s="2"/>
      <c r="E5" s="2"/>
      <c r="F5" s="2"/>
      <c r="G5" s="2"/>
    </row>
    <row r="6" spans="1:7" ht="12.75">
      <c r="A6" s="2" t="s">
        <v>8</v>
      </c>
      <c r="B6" s="5">
        <v>1</v>
      </c>
      <c r="C6" s="2"/>
      <c r="D6" s="2"/>
      <c r="E6" s="2"/>
      <c r="F6" s="2"/>
      <c r="G6" s="2"/>
    </row>
    <row r="7" spans="1:7" ht="12.75">
      <c r="A7" s="2" t="s">
        <v>9</v>
      </c>
      <c r="B7" s="5">
        <v>1</v>
      </c>
      <c r="C7" s="2"/>
      <c r="D7" s="2"/>
      <c r="E7" s="2"/>
      <c r="F7" s="2"/>
      <c r="G7" s="2"/>
    </row>
    <row r="8" spans="1:7" ht="12.75">
      <c r="A8" s="2" t="s">
        <v>10</v>
      </c>
      <c r="B8" s="5">
        <v>1</v>
      </c>
      <c r="C8" s="2"/>
      <c r="D8" s="2"/>
      <c r="E8" s="2"/>
      <c r="F8" s="2"/>
      <c r="G8" s="2"/>
    </row>
    <row r="9" spans="1:7" ht="12.75">
      <c r="A9" s="6" t="s">
        <v>16</v>
      </c>
      <c r="B9" s="7">
        <f>SUM(B4:B8)</f>
        <v>5</v>
      </c>
      <c r="C9" s="8"/>
      <c r="D9" s="8"/>
      <c r="E9" s="8"/>
      <c r="F9" s="8"/>
      <c r="G9" s="8"/>
    </row>
    <row r="10" spans="1:7" ht="105" customHeight="1">
      <c r="A10" s="9" t="s">
        <v>24</v>
      </c>
      <c r="B10" s="10"/>
      <c r="C10" s="8"/>
      <c r="D10" s="8"/>
      <c r="E10" s="8"/>
      <c r="F10" s="8"/>
      <c r="G10" s="8"/>
    </row>
    <row r="11" spans="1:7" ht="42.75" customHeight="1">
      <c r="A11" s="11"/>
      <c r="B11" s="9" t="s">
        <v>4</v>
      </c>
      <c r="C11" s="9" t="s">
        <v>5</v>
      </c>
      <c r="D11" s="9" t="s">
        <v>11</v>
      </c>
      <c r="E11" s="9" t="s">
        <v>12</v>
      </c>
      <c r="F11" s="9" t="s">
        <v>13</v>
      </c>
      <c r="G11" s="9" t="s">
        <v>14</v>
      </c>
    </row>
    <row r="12" spans="1:7" ht="33.75" customHeight="1">
      <c r="A12" s="12" t="s">
        <v>17</v>
      </c>
      <c r="B12" s="8" t="str">
        <f>IF(B9&gt;250,"on site","financial contribution")</f>
        <v>financial contribution</v>
      </c>
      <c r="C12" s="18">
        <f>1245.8*B4</f>
        <v>1245.8</v>
      </c>
      <c r="D12" s="18">
        <f>1820.44*B5</f>
        <v>1820.44</v>
      </c>
      <c r="E12" s="18">
        <f>2490.46*B6</f>
        <v>2490.46</v>
      </c>
      <c r="F12" s="18">
        <f>2874.31*B7</f>
        <v>2874.31</v>
      </c>
      <c r="G12" s="18">
        <f>3257.02*B8</f>
        <v>3257.02</v>
      </c>
    </row>
    <row r="13" spans="1:7" ht="12.75">
      <c r="A13" s="6" t="s">
        <v>15</v>
      </c>
      <c r="B13" s="8"/>
      <c r="C13" s="19">
        <f>SUM(C12:C12)</f>
        <v>1245.8</v>
      </c>
      <c r="D13" s="19">
        <f>SUM(D12:D12)</f>
        <v>1820.44</v>
      </c>
      <c r="E13" s="19">
        <f>SUM(E12:E12)</f>
        <v>2490.46</v>
      </c>
      <c r="F13" s="19">
        <f>SUM(F12:F12)</f>
        <v>2874.31</v>
      </c>
      <c r="G13" s="19">
        <f>SUM(G12:G12)</f>
        <v>3257.02</v>
      </c>
    </row>
    <row r="14" spans="1:7" ht="12.75">
      <c r="A14" s="8"/>
      <c r="B14" s="8"/>
      <c r="C14" s="18"/>
      <c r="D14" s="18"/>
      <c r="E14" s="18"/>
      <c r="F14" s="18"/>
      <c r="G14" s="18"/>
    </row>
    <row r="15" spans="1:7" ht="15" customHeight="1">
      <c r="A15" s="14" t="s">
        <v>2</v>
      </c>
      <c r="B15" s="8"/>
      <c r="C15" s="19">
        <f>SUM(C13:G13)</f>
        <v>11688.03</v>
      </c>
      <c r="D15" s="18"/>
      <c r="E15" s="18"/>
      <c r="F15" s="18"/>
      <c r="G15" s="18"/>
    </row>
  </sheetData>
  <sheetProtection/>
  <protectedRanges>
    <protectedRange sqref="B4:B9" name="Range1"/>
  </protectedRange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6"/>
  <sheetViews>
    <sheetView tabSelected="1" zoomScalePageLayoutView="0" workbookViewId="0" topLeftCell="A11">
      <selection activeCell="C16" sqref="C16"/>
    </sheetView>
  </sheetViews>
  <sheetFormatPr defaultColWidth="9.140625" defaultRowHeight="12.75"/>
  <cols>
    <col min="1" max="1" width="34.57421875" style="0" customWidth="1"/>
    <col min="2" max="2" width="18.57421875" style="0" customWidth="1"/>
    <col min="7" max="7" width="11.140625" style="0" customWidth="1"/>
  </cols>
  <sheetData>
    <row r="1" spans="1:7" ht="12.75">
      <c r="A1" s="1" t="s">
        <v>1</v>
      </c>
      <c r="B1" s="2"/>
      <c r="C1" s="2"/>
      <c r="D1" s="2"/>
      <c r="E1" s="2"/>
      <c r="F1" s="2"/>
      <c r="G1" s="2"/>
    </row>
    <row r="2" spans="1:7" ht="12.75">
      <c r="A2" s="2"/>
      <c r="B2" s="2"/>
      <c r="C2" s="2"/>
      <c r="D2" s="2"/>
      <c r="E2" s="2"/>
      <c r="F2" s="2"/>
      <c r="G2" s="2"/>
    </row>
    <row r="3" spans="1:7" ht="29.25" customHeight="1">
      <c r="A3" s="3" t="s">
        <v>3</v>
      </c>
      <c r="B3" s="4"/>
      <c r="C3" s="2"/>
      <c r="D3" s="2"/>
      <c r="E3" s="2"/>
      <c r="F3" s="2"/>
      <c r="G3" s="2"/>
    </row>
    <row r="4" spans="1:7" ht="12.75">
      <c r="A4" s="2" t="s">
        <v>6</v>
      </c>
      <c r="B4" s="5">
        <v>1</v>
      </c>
      <c r="C4" s="2"/>
      <c r="D4" s="2"/>
      <c r="E4" s="2"/>
      <c r="F4" s="2"/>
      <c r="G4" s="2"/>
    </row>
    <row r="5" spans="1:7" ht="12.75">
      <c r="A5" s="2" t="s">
        <v>7</v>
      </c>
      <c r="B5" s="5">
        <v>2</v>
      </c>
      <c r="C5" s="2"/>
      <c r="D5" s="2"/>
      <c r="E5" s="2"/>
      <c r="F5" s="2"/>
      <c r="G5" s="2"/>
    </row>
    <row r="6" spans="1:7" ht="12.75">
      <c r="A6" s="2" t="s">
        <v>8</v>
      </c>
      <c r="B6" s="5">
        <v>1</v>
      </c>
      <c r="C6" s="2"/>
      <c r="D6" s="2"/>
      <c r="E6" s="2"/>
      <c r="F6" s="2"/>
      <c r="G6" s="2"/>
    </row>
    <row r="7" spans="1:7" ht="12.75">
      <c r="A7" s="2" t="s">
        <v>9</v>
      </c>
      <c r="B7" s="5">
        <v>1</v>
      </c>
      <c r="C7" s="2"/>
      <c r="D7" s="2"/>
      <c r="E7" s="2"/>
      <c r="F7" s="2"/>
      <c r="G7" s="2"/>
    </row>
    <row r="8" spans="1:7" ht="12.75">
      <c r="A8" s="2" t="s">
        <v>10</v>
      </c>
      <c r="B8" s="5">
        <v>1</v>
      </c>
      <c r="C8" s="2"/>
      <c r="D8" s="2"/>
      <c r="E8" s="2"/>
      <c r="F8" s="2"/>
      <c r="G8" s="2"/>
    </row>
    <row r="9" spans="1:7" ht="12.75">
      <c r="A9" s="6" t="s">
        <v>16</v>
      </c>
      <c r="B9" s="7">
        <f>SUM(B4:B8)</f>
        <v>6</v>
      </c>
      <c r="C9" s="8"/>
      <c r="D9" s="8"/>
      <c r="E9" s="8"/>
      <c r="F9" s="8"/>
      <c r="G9" s="8"/>
    </row>
    <row r="10" spans="1:7" ht="69" customHeight="1">
      <c r="A10" s="9" t="s">
        <v>19</v>
      </c>
      <c r="B10" s="10"/>
      <c r="C10" s="8"/>
      <c r="D10" s="8"/>
      <c r="E10" s="8"/>
      <c r="F10" s="8"/>
      <c r="G10" s="8"/>
    </row>
    <row r="11" spans="1:7" ht="93.75" customHeight="1">
      <c r="A11" s="9" t="s">
        <v>23</v>
      </c>
      <c r="B11" s="10"/>
      <c r="C11" s="8"/>
      <c r="D11" s="8"/>
      <c r="E11" s="8"/>
      <c r="F11" s="8"/>
      <c r="G11" s="8"/>
    </row>
    <row r="12" spans="1:7" ht="43.5" customHeight="1">
      <c r="A12" s="11"/>
      <c r="B12" s="9" t="s">
        <v>4</v>
      </c>
      <c r="C12" s="9" t="s">
        <v>5</v>
      </c>
      <c r="D12" s="9" t="s">
        <v>11</v>
      </c>
      <c r="E12" s="9" t="s">
        <v>12</v>
      </c>
      <c r="F12" s="9" t="s">
        <v>13</v>
      </c>
      <c r="G12" s="9" t="s">
        <v>14</v>
      </c>
    </row>
    <row r="13" spans="1:7" ht="31.5" customHeight="1">
      <c r="A13" s="12" t="s">
        <v>18</v>
      </c>
      <c r="B13" s="8" t="str">
        <f>IF(B9&gt;30,"on site","financial contribution")</f>
        <v>financial contribution</v>
      </c>
      <c r="C13" s="18" t="s">
        <v>0</v>
      </c>
      <c r="D13" s="20">
        <f>B5*1398.66</f>
        <v>2797.32</v>
      </c>
      <c r="E13" s="20">
        <f>1913.53*B6</f>
        <v>1913.53</v>
      </c>
      <c r="F13" s="20">
        <f>2208.89*B7</f>
        <v>2208.89</v>
      </c>
      <c r="G13" s="20">
        <f>2503.1*B8</f>
        <v>2503.1</v>
      </c>
    </row>
    <row r="14" spans="1:7" ht="12.75">
      <c r="A14" s="6" t="s">
        <v>15</v>
      </c>
      <c r="B14" s="8"/>
      <c r="C14" s="19"/>
      <c r="D14" s="19">
        <f>SUM(D13:D13)</f>
        <v>2797.32</v>
      </c>
      <c r="E14" s="19">
        <f>SUM(E13:E13)</f>
        <v>1913.53</v>
      </c>
      <c r="F14" s="19">
        <f>SUM(F13:F13)</f>
        <v>2208.89</v>
      </c>
      <c r="G14" s="19">
        <f>SUM(G13:G13)</f>
        <v>2503.1</v>
      </c>
    </row>
    <row r="15" spans="1:7" ht="12.75">
      <c r="A15" s="8"/>
      <c r="B15" s="8"/>
      <c r="C15" s="18"/>
      <c r="D15" s="18"/>
      <c r="E15" s="18"/>
      <c r="F15" s="18"/>
      <c r="G15" s="18"/>
    </row>
    <row r="16" spans="1:7" ht="12.75">
      <c r="A16" s="14" t="s">
        <v>2</v>
      </c>
      <c r="B16" s="8"/>
      <c r="C16" s="19">
        <f>SUM(D14:G14)</f>
        <v>9422.84</v>
      </c>
      <c r="D16" s="18"/>
      <c r="E16" s="18"/>
      <c r="F16" s="18"/>
      <c r="G16" s="18"/>
    </row>
  </sheetData>
  <sheetProtection/>
  <protectedRanges>
    <protectedRange sqref="B4:B9" name="Range1"/>
  </protectedRange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Bedford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sgallaher</dc:creator>
  <cp:keywords/>
  <dc:description/>
  <cp:lastModifiedBy>Sonia Gallaher</cp:lastModifiedBy>
  <cp:lastPrinted>2013-01-28T16:09:16Z</cp:lastPrinted>
  <dcterms:created xsi:type="dcterms:W3CDTF">2013-01-22T16:37:29Z</dcterms:created>
  <dcterms:modified xsi:type="dcterms:W3CDTF">2019-08-20T10:06:07Z</dcterms:modified>
  <cp:category/>
  <cp:version/>
  <cp:contentType/>
  <cp:contentStatus/>
</cp:coreProperties>
</file>